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705" yWindow="-15" windowWidth="9540" windowHeight="11325"/>
  </bookViews>
  <sheets>
    <sheet name="год" sheetId="12" r:id="rId1"/>
    <sheet name="Лист1" sheetId="11" r:id="rId2"/>
  </sheets>
  <definedNames>
    <definedName name="_xlnm.Print_Titles" localSheetId="0">год!$3:$4</definedName>
    <definedName name="_xlnm.Print_Area" localSheetId="0">год!$A$1:$E$35</definedName>
  </definedNames>
  <calcPr calcId="125725"/>
</workbook>
</file>

<file path=xl/calcChain.xml><?xml version="1.0" encoding="utf-8"?>
<calcChain xmlns="http://schemas.openxmlformats.org/spreadsheetml/2006/main">
  <c r="D6" i="12"/>
  <c r="C6"/>
  <c r="C10"/>
  <c r="C23" s="1"/>
  <c r="D10"/>
  <c r="E13" l="1"/>
  <c r="D23" l="1"/>
  <c r="E7"/>
  <c r="E8"/>
  <c r="E9"/>
  <c r="E11"/>
  <c r="E12"/>
  <c r="E14"/>
  <c r="E15"/>
  <c r="E16"/>
  <c r="E17"/>
  <c r="E18"/>
  <c r="E19"/>
  <c r="E20"/>
  <c r="E21"/>
  <c r="E22"/>
  <c r="E24"/>
  <c r="E27"/>
  <c r="E28"/>
  <c r="E29"/>
  <c r="E30"/>
  <c r="E31"/>
  <c r="E32"/>
  <c r="E33"/>
  <c r="E34"/>
  <c r="E35"/>
  <c r="C26"/>
  <c r="C25" s="1"/>
  <c r="C5" s="1"/>
  <c r="D26"/>
  <c r="E26" l="1"/>
  <c r="D25"/>
  <c r="E23"/>
  <c r="E10"/>
  <c r="E6"/>
  <c r="E25" l="1"/>
  <c r="D5"/>
  <c r="E5" s="1"/>
</calcChain>
</file>

<file path=xl/sharedStrings.xml><?xml version="1.0" encoding="utf-8"?>
<sst xmlns="http://schemas.openxmlformats.org/spreadsheetml/2006/main" count="61" uniqueCount="61">
  <si>
    <t>Налог на прибыль организаций</t>
  </si>
  <si>
    <t>Налог на доходы физических лиц</t>
  </si>
  <si>
    <t>Акцизы</t>
  </si>
  <si>
    <t xml:space="preserve">  акцизы на алкогольную продукцию</t>
  </si>
  <si>
    <t xml:space="preserve">  доходы от уплаты акцизов на нефтепродукты</t>
  </si>
  <si>
    <t>Единый налог на вмененный доход</t>
  </si>
  <si>
    <t>Единый сельскохозяйственный налог</t>
  </si>
  <si>
    <t>Патентная система</t>
  </si>
  <si>
    <t>Налог на имущество физических лиц</t>
  </si>
  <si>
    <t>Налог на имущество организаций</t>
  </si>
  <si>
    <t>Транспорный налог</t>
  </si>
  <si>
    <t>Земельный налог</t>
  </si>
  <si>
    <t>Налог на добычу полезных ископаемых</t>
  </si>
  <si>
    <t>Наименование доходного источника</t>
  </si>
  <si>
    <t>1 00 00000 00 0000 000</t>
  </si>
  <si>
    <t>НАЛОГОВЫЕ И НЕНАЛОГОВЫЕ ДОХОДЫ</t>
  </si>
  <si>
    <t>НАЛОГОВЫЕ ДОХОДЫ</t>
  </si>
  <si>
    <t>1 01 01000 00 0000 110</t>
  </si>
  <si>
    <t>1 01 02000 01 0000 110</t>
  </si>
  <si>
    <t>1 03 02000 01 0000 110</t>
  </si>
  <si>
    <t>1 05 01000 00 0000 110</t>
  </si>
  <si>
    <t>Налог, взимаемый в связи с применением упрощенной системы налогообложения</t>
  </si>
  <si>
    <t>1 06 02000 02 0000 110</t>
  </si>
  <si>
    <t>1 06 04000 02 0000 110</t>
  </si>
  <si>
    <t>1 07 01000 01 0000 110</t>
  </si>
  <si>
    <t>НЕНАЛОГОВЫЕ ДОХОДЫ</t>
  </si>
  <si>
    <t xml:space="preserve">Код бюджетной классификации </t>
  </si>
  <si>
    <t>2 00 00000 00 0000 000</t>
  </si>
  <si>
    <t>БЕЗВОЗМЕЗДНЫЕ ПОСТУПЛЕНИЯ</t>
  </si>
  <si>
    <t>2 02 00000 00 0000 000</t>
  </si>
  <si>
    <t xml:space="preserve">Безвозмездные поступления от других бюджетов бюджетной системы Российской Федерации </t>
  </si>
  <si>
    <t>2 02 01000 00 0000 000</t>
  </si>
  <si>
    <t>Дотации от других бюджетов бюджетной системы Российской Федерации</t>
  </si>
  <si>
    <t>2 02 02000 00 0000 000</t>
  </si>
  <si>
    <t>Субсидии бюджетам бюджетной системы Российской Федерации (межбюджетные субсидии)</t>
  </si>
  <si>
    <t>2 02 03000 00 0000 000</t>
  </si>
  <si>
    <t>Субвенции бюджетам субъектов Российской Федерации и муниципальных образований</t>
  </si>
  <si>
    <t>2 02 04000 00 0000 000</t>
  </si>
  <si>
    <t>Иные межбюджетные трансферты</t>
  </si>
  <si>
    <t>2 03 00000 00 0000 000</t>
  </si>
  <si>
    <t>2 07 00000 00 0000 000</t>
  </si>
  <si>
    <t>2 18 00000 00 0000 000</t>
  </si>
  <si>
    <t>2 19 00000 00 0000 000</t>
  </si>
  <si>
    <t>Безвозмездные поступления от государственных (муниципальных) организаций</t>
  </si>
  <si>
    <t xml:space="preserve">Прочие безвозмездные поступления 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</si>
  <si>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</si>
  <si>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</si>
  <si>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 xml:space="preserve">Поступило по состоянию на </t>
  </si>
  <si>
    <t>Темп роста (снижения), %</t>
  </si>
  <si>
    <t>1 05 02000 00 0000 110</t>
  </si>
  <si>
    <t>1 05 03000 00 0000 110</t>
  </si>
  <si>
    <t>1 05 04000 00 0000 110</t>
  </si>
  <si>
    <t>1 06 01000 00 0000 110</t>
  </si>
  <si>
    <t>1 06 06000 01 0000 110</t>
  </si>
  <si>
    <t>тыс. рублей</t>
  </si>
  <si>
    <t>2 04 00000 00 0000 000</t>
  </si>
  <si>
    <t>Безвозмездные поступления от негосударственных организаций</t>
  </si>
  <si>
    <t>ВСЕГО ДОХОДОВ</t>
  </si>
  <si>
    <t xml:space="preserve">  доходы от уплаты акцизов на алкогольную продукцию</t>
  </si>
  <si>
    <t>Иные налоговые доходы</t>
  </si>
  <si>
    <t xml:space="preserve">Сведения об исполнении консолидированного бюджета Челябинской области по доходам за 2018 год в сравнении с соответствующим периодом прошлого года       </t>
  </si>
</sst>
</file>

<file path=xl/styles.xml><?xml version="1.0" encoding="utf-8"?>
<styleSheet xmlns="http://schemas.openxmlformats.org/spreadsheetml/2006/main">
  <numFmts count="2">
    <numFmt numFmtId="164" formatCode="[$-10419]#,##0"/>
    <numFmt numFmtId="165" formatCode="0.0%"/>
  </numFmts>
  <fonts count="1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Calibri"/>
      <family val="2"/>
      <charset val="204"/>
    </font>
    <font>
      <sz val="12"/>
      <color theme="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5">
    <xf numFmtId="0" fontId="0" fillId="0" borderId="0" xfId="0"/>
    <xf numFmtId="0" fontId="3" fillId="0" borderId="0" xfId="0" applyFont="1" applyFill="1" applyBorder="1" applyAlignment="1">
      <alignment horizontal="right"/>
    </xf>
    <xf numFmtId="0" fontId="4" fillId="2" borderId="1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left" vertical="top" wrapText="1"/>
    </xf>
    <xf numFmtId="164" fontId="3" fillId="0" borderId="1" xfId="1" applyNumberFormat="1" applyFont="1" applyFill="1" applyBorder="1" applyAlignment="1">
      <alignment vertical="top" wrapText="1" readingOrder="1"/>
    </xf>
    <xf numFmtId="0" fontId="4" fillId="2" borderId="1" xfId="2" applyFont="1" applyFill="1" applyBorder="1" applyAlignment="1">
      <alignment horizontal="left" vertical="center" wrapText="1"/>
    </xf>
    <xf numFmtId="0" fontId="5" fillId="2" borderId="1" xfId="2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left" vertical="center" wrapText="1"/>
    </xf>
    <xf numFmtId="0" fontId="3" fillId="2" borderId="1" xfId="2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vertical="top" wrapText="1" readingOrder="1"/>
    </xf>
    <xf numFmtId="0" fontId="3" fillId="3" borderId="1" xfId="0" applyFont="1" applyFill="1" applyBorder="1" applyAlignment="1">
      <alignment wrapText="1"/>
    </xf>
    <xf numFmtId="0" fontId="3" fillId="0" borderId="0" xfId="0" applyFont="1" applyFill="1" applyBorder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center" vertical="center"/>
    </xf>
    <xf numFmtId="14" fontId="3" fillId="0" borderId="1" xfId="1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vertical="top"/>
    </xf>
    <xf numFmtId="165" fontId="4" fillId="0" borderId="1" xfId="1" applyNumberFormat="1" applyFont="1" applyFill="1" applyBorder="1" applyAlignment="1">
      <alignment vertical="top" wrapText="1" readingOrder="1"/>
    </xf>
    <xf numFmtId="0" fontId="9" fillId="0" borderId="0" xfId="0" applyFont="1" applyFill="1" applyBorder="1"/>
    <xf numFmtId="165" fontId="3" fillId="0" borderId="1" xfId="1" applyNumberFormat="1" applyFont="1" applyFill="1" applyBorder="1" applyAlignment="1">
      <alignment vertical="top" wrapText="1" readingOrder="1"/>
    </xf>
    <xf numFmtId="0" fontId="3" fillId="2" borderId="1" xfId="2" applyFont="1" applyFill="1" applyBorder="1" applyAlignment="1">
      <alignment horizontal="left" vertical="top" wrapText="1"/>
    </xf>
    <xf numFmtId="0" fontId="10" fillId="0" borderId="0" xfId="0" applyFont="1" applyFill="1" applyBorder="1"/>
    <xf numFmtId="164" fontId="4" fillId="0" borderId="1" xfId="0" applyNumberFormat="1" applyFont="1" applyFill="1" applyBorder="1" applyAlignment="1">
      <alignment vertical="top"/>
    </xf>
    <xf numFmtId="0" fontId="3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left" vertical="center" wrapText="1"/>
    </xf>
    <xf numFmtId="0" fontId="6" fillId="0" borderId="0" xfId="1" applyNumberFormat="1" applyFont="1" applyFill="1" applyBorder="1" applyAlignment="1">
      <alignment horizontal="center" vertical="top" wrapText="1" readingOrder="1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3">
    <cellStyle name="Normal" xfId="1"/>
    <cellStyle name="Обычный" xfId="0" builtinId="0"/>
    <cellStyle name="Обычный_Кр. анал. территор. 2001 г.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F35"/>
  <sheetViews>
    <sheetView tabSelected="1" zoomScale="90" zoomScaleNormal="90" workbookViewId="0">
      <selection activeCell="D6" sqref="D6"/>
    </sheetView>
  </sheetViews>
  <sheetFormatPr defaultColWidth="8.85546875" defaultRowHeight="15.75"/>
  <cols>
    <col min="1" max="1" width="23.42578125" style="11" customWidth="1"/>
    <col min="2" max="2" width="48.28515625" style="11" customWidth="1"/>
    <col min="3" max="3" width="13.7109375" style="11" customWidth="1"/>
    <col min="4" max="4" width="16.140625" style="11" customWidth="1"/>
    <col min="5" max="5" width="12.28515625" style="13" customWidth="1"/>
    <col min="6" max="16384" width="8.85546875" style="13"/>
  </cols>
  <sheetData>
    <row r="1" spans="1:6" s="12" customFormat="1" ht="45.75" customHeight="1">
      <c r="A1" s="28" t="s">
        <v>60</v>
      </c>
      <c r="B1" s="28"/>
      <c r="C1" s="28"/>
      <c r="D1" s="28"/>
      <c r="E1" s="28"/>
    </row>
    <row r="2" spans="1:6">
      <c r="E2" s="1" t="s">
        <v>54</v>
      </c>
    </row>
    <row r="3" spans="1:6" s="14" customFormat="1" ht="22.9" customHeight="1">
      <c r="A3" s="29" t="s">
        <v>26</v>
      </c>
      <c r="B3" s="29" t="s">
        <v>13</v>
      </c>
      <c r="C3" s="33" t="s">
        <v>47</v>
      </c>
      <c r="D3" s="34"/>
      <c r="E3" s="31" t="s">
        <v>48</v>
      </c>
    </row>
    <row r="4" spans="1:6" s="14" customFormat="1" ht="22.9" customHeight="1">
      <c r="A4" s="30"/>
      <c r="B4" s="30"/>
      <c r="C4" s="15">
        <v>43101</v>
      </c>
      <c r="D4" s="15">
        <v>43466</v>
      </c>
      <c r="E4" s="32"/>
    </row>
    <row r="5" spans="1:6" s="18" customFormat="1" ht="18" customHeight="1">
      <c r="A5" s="2"/>
      <c r="B5" s="3" t="s">
        <v>57</v>
      </c>
      <c r="C5" s="22">
        <f>C6+C25</f>
        <v>177969544.5253</v>
      </c>
      <c r="D5" s="22">
        <f>D6+D25</f>
        <v>206323088.49168</v>
      </c>
      <c r="E5" s="17">
        <f t="shared" ref="E5:E13" si="0">D5/C5</f>
        <v>1.1593168316635731</v>
      </c>
      <c r="F5" s="21">
        <v>1000</v>
      </c>
    </row>
    <row r="6" spans="1:6" s="18" customFormat="1" ht="23.25" customHeight="1">
      <c r="A6" s="2" t="s">
        <v>14</v>
      </c>
      <c r="B6" s="5" t="s">
        <v>15</v>
      </c>
      <c r="C6" s="9">
        <f>C7+C24</f>
        <v>151017089.77520999</v>
      </c>
      <c r="D6" s="9">
        <f>D7+D24</f>
        <v>176995951.80414999</v>
      </c>
      <c r="E6" s="17">
        <f t="shared" si="0"/>
        <v>1.1720259744616301</v>
      </c>
    </row>
    <row r="7" spans="1:6" s="18" customFormat="1" ht="18" customHeight="1">
      <c r="A7" s="6"/>
      <c r="B7" s="7" t="s">
        <v>16</v>
      </c>
      <c r="C7" s="9">
        <v>143531358.32644001</v>
      </c>
      <c r="D7" s="9">
        <v>169147113.91907999</v>
      </c>
      <c r="E7" s="17">
        <f t="shared" si="0"/>
        <v>1.1784680079065433</v>
      </c>
    </row>
    <row r="8" spans="1:6" s="18" customFormat="1">
      <c r="A8" s="23" t="s">
        <v>17</v>
      </c>
      <c r="B8" s="24" t="s">
        <v>0</v>
      </c>
      <c r="C8" s="16">
        <v>45278855.233350001</v>
      </c>
      <c r="D8" s="16">
        <v>55053930.392660007</v>
      </c>
      <c r="E8" s="19">
        <f t="shared" si="0"/>
        <v>1.215886093164966</v>
      </c>
    </row>
    <row r="9" spans="1:6" s="18" customFormat="1">
      <c r="A9" s="23" t="s">
        <v>18</v>
      </c>
      <c r="B9" s="24" t="s">
        <v>1</v>
      </c>
      <c r="C9" s="16">
        <v>58440065.168569997</v>
      </c>
      <c r="D9" s="16">
        <v>69217044.738130003</v>
      </c>
      <c r="E9" s="19">
        <f t="shared" si="0"/>
        <v>1.1844108068407158</v>
      </c>
    </row>
    <row r="10" spans="1:6" s="18" customFormat="1">
      <c r="A10" s="23" t="s">
        <v>19</v>
      </c>
      <c r="B10" s="24" t="s">
        <v>2</v>
      </c>
      <c r="C10" s="16">
        <f>C11+C12+C13</f>
        <v>8183884.49345</v>
      </c>
      <c r="D10" s="16">
        <f>D11+D12+D13</f>
        <v>8995211.8602299988</v>
      </c>
      <c r="E10" s="19">
        <f t="shared" si="0"/>
        <v>1.0991371966978942</v>
      </c>
    </row>
    <row r="11" spans="1:6" s="18" customFormat="1" ht="18" customHeight="1">
      <c r="A11" s="23"/>
      <c r="B11" s="25" t="s">
        <v>3</v>
      </c>
      <c r="C11" s="16">
        <v>670023.16744000011</v>
      </c>
      <c r="D11" s="16">
        <v>703730.81905999989</v>
      </c>
      <c r="E11" s="19">
        <f t="shared" si="0"/>
        <v>1.0503081882209966</v>
      </c>
    </row>
    <row r="12" spans="1:6" s="18" customFormat="1" ht="19.5" customHeight="1">
      <c r="A12" s="23"/>
      <c r="B12" s="25" t="s">
        <v>4</v>
      </c>
      <c r="C12" s="16">
        <v>6704687.22566</v>
      </c>
      <c r="D12" s="16">
        <v>7317010.3942299997</v>
      </c>
      <c r="E12" s="19">
        <f t="shared" si="0"/>
        <v>1.0913276261756899</v>
      </c>
    </row>
    <row r="13" spans="1:6" s="18" customFormat="1" ht="31.5">
      <c r="A13" s="23"/>
      <c r="B13" s="25" t="s">
        <v>58</v>
      </c>
      <c r="C13" s="16">
        <v>809174.10035000008</v>
      </c>
      <c r="D13" s="16">
        <v>974470.64694000001</v>
      </c>
      <c r="E13" s="19">
        <f t="shared" si="0"/>
        <v>1.2042780985186039</v>
      </c>
    </row>
    <row r="14" spans="1:6" s="18" customFormat="1" ht="35.25" customHeight="1">
      <c r="A14" s="23" t="s">
        <v>20</v>
      </c>
      <c r="B14" s="25" t="s">
        <v>21</v>
      </c>
      <c r="C14" s="16">
        <v>6438425.35726</v>
      </c>
      <c r="D14" s="16">
        <v>7645802.1401700005</v>
      </c>
      <c r="E14" s="19">
        <f t="shared" ref="E14:E35" si="1">D14/C14</f>
        <v>1.1875267190212211</v>
      </c>
    </row>
    <row r="15" spans="1:6" s="18" customFormat="1">
      <c r="A15" s="23" t="s">
        <v>49</v>
      </c>
      <c r="B15" s="24" t="s">
        <v>5</v>
      </c>
      <c r="C15" s="16">
        <v>1243400.36907</v>
      </c>
      <c r="D15" s="16">
        <v>1072307.9980599999</v>
      </c>
      <c r="E15" s="19">
        <f t="shared" si="1"/>
        <v>0.86239961378009844</v>
      </c>
    </row>
    <row r="16" spans="1:6" s="18" customFormat="1" ht="21.75" customHeight="1">
      <c r="A16" s="23" t="s">
        <v>50</v>
      </c>
      <c r="B16" s="24" t="s">
        <v>6</v>
      </c>
      <c r="C16" s="16">
        <v>90200.965150000004</v>
      </c>
      <c r="D16" s="16">
        <v>112474.9259</v>
      </c>
      <c r="E16" s="19">
        <f t="shared" si="1"/>
        <v>1.2469370556396979</v>
      </c>
    </row>
    <row r="17" spans="1:5" s="18" customFormat="1">
      <c r="A17" s="23" t="s">
        <v>51</v>
      </c>
      <c r="B17" s="24" t="s">
        <v>7</v>
      </c>
      <c r="C17" s="16">
        <v>112863.72566</v>
      </c>
      <c r="D17" s="16">
        <v>119355.01868000001</v>
      </c>
      <c r="E17" s="19">
        <f t="shared" si="1"/>
        <v>1.0575144315150018</v>
      </c>
    </row>
    <row r="18" spans="1:5" s="18" customFormat="1" ht="21" customHeight="1">
      <c r="A18" s="23" t="s">
        <v>52</v>
      </c>
      <c r="B18" s="24" t="s">
        <v>8</v>
      </c>
      <c r="C18" s="16">
        <v>799720.84137000004</v>
      </c>
      <c r="D18" s="16">
        <v>831216.05434000003</v>
      </c>
      <c r="E18" s="19">
        <f t="shared" si="1"/>
        <v>1.0393827587587259</v>
      </c>
    </row>
    <row r="19" spans="1:5" s="18" customFormat="1">
      <c r="A19" s="23" t="s">
        <v>22</v>
      </c>
      <c r="B19" s="24" t="s">
        <v>9</v>
      </c>
      <c r="C19" s="16">
        <v>13493431.604120001</v>
      </c>
      <c r="D19" s="16">
        <v>16036872.300489999</v>
      </c>
      <c r="E19" s="19">
        <f t="shared" si="1"/>
        <v>1.1884947262483918</v>
      </c>
    </row>
    <row r="20" spans="1:5" s="18" customFormat="1">
      <c r="A20" s="23" t="s">
        <v>23</v>
      </c>
      <c r="B20" s="24" t="s">
        <v>10</v>
      </c>
      <c r="C20" s="16">
        <v>3089170.4616900003</v>
      </c>
      <c r="D20" s="16">
        <v>3243607.1402399996</v>
      </c>
      <c r="E20" s="19">
        <f t="shared" si="1"/>
        <v>1.0499929286729976</v>
      </c>
    </row>
    <row r="21" spans="1:5" s="18" customFormat="1">
      <c r="A21" s="23" t="s">
        <v>53</v>
      </c>
      <c r="B21" s="24" t="s">
        <v>11</v>
      </c>
      <c r="C21" s="16">
        <v>4057455.94863</v>
      </c>
      <c r="D21" s="16">
        <v>4251338.5441899998</v>
      </c>
      <c r="E21" s="19">
        <f t="shared" si="1"/>
        <v>1.0477842761608944</v>
      </c>
    </row>
    <row r="22" spans="1:5" s="18" customFormat="1" ht="23.25" customHeight="1">
      <c r="A22" s="23" t="s">
        <v>24</v>
      </c>
      <c r="B22" s="24" t="s">
        <v>12</v>
      </c>
      <c r="C22" s="16">
        <v>1300766.8533900001</v>
      </c>
      <c r="D22" s="16">
        <v>1482266.75975</v>
      </c>
      <c r="E22" s="19">
        <f t="shared" si="1"/>
        <v>1.1395330038484475</v>
      </c>
    </row>
    <row r="23" spans="1:5" s="18" customFormat="1">
      <c r="A23" s="23"/>
      <c r="B23" s="24" t="s">
        <v>59</v>
      </c>
      <c r="C23" s="16">
        <f>C7-C8-C9-C10-C14-C15-C16-C17-C18-C19-C20-C21-C22</f>
        <v>1003117.3047299974</v>
      </c>
      <c r="D23" s="16">
        <f>D7-D8-D9-D10-D14-D15-D16-D17-D18-D19-D20-D21-D22</f>
        <v>1085686.0462399807</v>
      </c>
      <c r="E23" s="19">
        <f t="shared" si="1"/>
        <v>1.0823121494571444</v>
      </c>
    </row>
    <row r="24" spans="1:5" s="18" customFormat="1" ht="24" customHeight="1">
      <c r="A24" s="26"/>
      <c r="B24" s="27" t="s">
        <v>25</v>
      </c>
      <c r="C24" s="9">
        <v>7485731.4487700006</v>
      </c>
      <c r="D24" s="9">
        <v>7848837.8850699998</v>
      </c>
      <c r="E24" s="17">
        <f t="shared" si="1"/>
        <v>1.0485064737874963</v>
      </c>
    </row>
    <row r="25" spans="1:5" s="18" customFormat="1" ht="24.75" customHeight="1">
      <c r="A25" s="2" t="s">
        <v>27</v>
      </c>
      <c r="B25" s="5" t="s">
        <v>28</v>
      </c>
      <c r="C25" s="9">
        <f>C26+C31+C32+C33+C34+C35</f>
        <v>26952454.750089999</v>
      </c>
      <c r="D25" s="9">
        <f>D26+D31+D32+D33+D34+D35</f>
        <v>29327136.687530003</v>
      </c>
      <c r="E25" s="17">
        <f t="shared" si="1"/>
        <v>1.0881063324086306</v>
      </c>
    </row>
    <row r="26" spans="1:5" s="18" customFormat="1" ht="33.75" customHeight="1">
      <c r="A26" s="8" t="s">
        <v>29</v>
      </c>
      <c r="B26" s="10" t="s">
        <v>30</v>
      </c>
      <c r="C26" s="4">
        <f>C27+C28+C29+C30</f>
        <v>24932651.581250001</v>
      </c>
      <c r="D26" s="4">
        <f>D27+D28+D29+D30</f>
        <v>27987885.545990001</v>
      </c>
      <c r="E26" s="19">
        <f t="shared" si="1"/>
        <v>1.1225394721770232</v>
      </c>
    </row>
    <row r="27" spans="1:5" s="18" customFormat="1" ht="34.5" customHeight="1">
      <c r="A27" s="8" t="s">
        <v>31</v>
      </c>
      <c r="B27" s="10" t="s">
        <v>32</v>
      </c>
      <c r="C27" s="4">
        <v>11776819.900000002</v>
      </c>
      <c r="D27" s="4">
        <v>14383785.700000001</v>
      </c>
      <c r="E27" s="19">
        <f t="shared" si="1"/>
        <v>1.2213641562099458</v>
      </c>
    </row>
    <row r="28" spans="1:5" s="18" customFormat="1" ht="47.25">
      <c r="A28" s="8" t="s">
        <v>33</v>
      </c>
      <c r="B28" s="10" t="s">
        <v>34</v>
      </c>
      <c r="C28" s="4">
        <v>4708715.4972899994</v>
      </c>
      <c r="D28" s="4">
        <v>4236759.0547199994</v>
      </c>
      <c r="E28" s="19">
        <f t="shared" si="1"/>
        <v>0.8997695989826473</v>
      </c>
    </row>
    <row r="29" spans="1:5" s="18" customFormat="1" ht="30.75" customHeight="1">
      <c r="A29" s="8" t="s">
        <v>35</v>
      </c>
      <c r="B29" s="20" t="s">
        <v>36</v>
      </c>
      <c r="C29" s="4">
        <v>7108764.8887199992</v>
      </c>
      <c r="D29" s="4">
        <v>6842300.3344200002</v>
      </c>
      <c r="E29" s="19">
        <f t="shared" si="1"/>
        <v>0.96251605469146717</v>
      </c>
    </row>
    <row r="30" spans="1:5" s="18" customFormat="1">
      <c r="A30" s="8" t="s">
        <v>37</v>
      </c>
      <c r="B30" s="20" t="s">
        <v>38</v>
      </c>
      <c r="C30" s="4">
        <v>1338351.2952399999</v>
      </c>
      <c r="D30" s="4">
        <v>2525040.4568500002</v>
      </c>
      <c r="E30" s="19">
        <f t="shared" si="1"/>
        <v>1.8866798768235191</v>
      </c>
    </row>
    <row r="31" spans="1:5" s="18" customFormat="1" ht="31.5" customHeight="1">
      <c r="A31" s="8" t="s">
        <v>39</v>
      </c>
      <c r="B31" s="20" t="s">
        <v>43</v>
      </c>
      <c r="C31" s="4">
        <v>432033.63131999999</v>
      </c>
      <c r="D31" s="4">
        <v>111254.44534000001</v>
      </c>
      <c r="E31" s="19">
        <f t="shared" si="1"/>
        <v>0.25751339079803193</v>
      </c>
    </row>
    <row r="32" spans="1:5" s="18" customFormat="1" ht="31.5">
      <c r="A32" s="8" t="s">
        <v>55</v>
      </c>
      <c r="B32" s="20" t="s">
        <v>56</v>
      </c>
      <c r="C32" s="4">
        <v>437786.78414</v>
      </c>
      <c r="D32" s="4">
        <v>1067483.11467</v>
      </c>
      <c r="E32" s="19">
        <f t="shared" si="1"/>
        <v>2.4383630418789188</v>
      </c>
    </row>
    <row r="33" spans="1:5" s="18" customFormat="1" ht="15" customHeight="1">
      <c r="A33" s="8" t="s">
        <v>40</v>
      </c>
      <c r="B33" s="20" t="s">
        <v>44</v>
      </c>
      <c r="C33" s="4">
        <v>1040802.5471900001</v>
      </c>
      <c r="D33" s="4">
        <v>53047.631020000001</v>
      </c>
      <c r="E33" s="19">
        <f t="shared" si="1"/>
        <v>5.0968006528442973E-2</v>
      </c>
    </row>
    <row r="34" spans="1:5" s="18" customFormat="1" ht="95.25" customHeight="1">
      <c r="A34" s="8" t="s">
        <v>41</v>
      </c>
      <c r="B34" s="20" t="s">
        <v>45</v>
      </c>
      <c r="C34" s="16">
        <v>139775.13047</v>
      </c>
      <c r="D34" s="16">
        <v>186852.90638</v>
      </c>
      <c r="E34" s="19">
        <f t="shared" si="1"/>
        <v>1.336810817143929</v>
      </c>
    </row>
    <row r="35" spans="1:5" s="18" customFormat="1" ht="45" customHeight="1">
      <c r="A35" s="8" t="s">
        <v>42</v>
      </c>
      <c r="B35" s="20" t="s">
        <v>46</v>
      </c>
      <c r="C35" s="16">
        <v>-30594.924280000003</v>
      </c>
      <c r="D35" s="16">
        <v>-79386.955870000005</v>
      </c>
      <c r="E35" s="19">
        <f t="shared" si="1"/>
        <v>2.5947753667720468</v>
      </c>
    </row>
  </sheetData>
  <mergeCells count="5">
    <mergeCell ref="A1:E1"/>
    <mergeCell ref="A3:A4"/>
    <mergeCell ref="B3:B4"/>
    <mergeCell ref="E3:E4"/>
    <mergeCell ref="C3:D3"/>
  </mergeCells>
  <pageMargins left="0.19685039370078741" right="0.23622047244094491" top="0.39370078740157483" bottom="0.23622047244094491" header="0.15748031496062992" footer="0.11811023622047245"/>
  <pageSetup paperSize="9" scale="85" orientation="portrait" r:id="rId1"/>
  <headerFooter>
    <oddFooter>&amp;L&amp;"Times New Roman,обычный"&amp;8&amp;Z&amp;F&amp;R&amp;"Times New Roman,обычный"&amp;8&amp;D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год</vt:lpstr>
      <vt:lpstr>Лист1</vt:lpstr>
      <vt:lpstr>год!Заголовки_для_печати</vt:lpstr>
      <vt:lpstr>год!Область_печати</vt:lpstr>
    </vt:vector>
  </TitlesOfParts>
  <Company>Министерство финансов Челябинской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Степанова</dc:creator>
  <cp:lastModifiedBy>safronova.n.a</cp:lastModifiedBy>
  <cp:lastPrinted>2019-03-22T06:08:31Z</cp:lastPrinted>
  <dcterms:created xsi:type="dcterms:W3CDTF">2015-10-22T06:51:38Z</dcterms:created>
  <dcterms:modified xsi:type="dcterms:W3CDTF">2019-03-22T06:08:34Z</dcterms:modified>
</cp:coreProperties>
</file>